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<sst xmlns="http://schemas.openxmlformats.org/spreadsheetml/2006/main" count="231" uniqueCount="96">
  <si>
    <t>2025年度攀枝花市福利彩票公益金补助项目公示表</t>
  </si>
  <si>
    <t>单位：万元</t>
  </si>
  <si>
    <t>项目类型</t>
  </si>
  <si>
    <t>序号</t>
  </si>
  <si>
    <t>项目名称</t>
  </si>
  <si>
    <t>项目单位</t>
  </si>
  <si>
    <t>资金额度</t>
  </si>
  <si>
    <t>支付金额</t>
  </si>
  <si>
    <t>项目联系方式</t>
  </si>
  <si>
    <t>备注</t>
  </si>
  <si>
    <t>合计</t>
  </si>
  <si>
    <t>中央福彩公益金</t>
  </si>
  <si>
    <t>省级福彩公益金</t>
  </si>
  <si>
    <t>市（州）分成福彩公益金</t>
  </si>
  <si>
    <t>联系人</t>
  </si>
  <si>
    <t>联系电话</t>
  </si>
  <si>
    <t>一、老年人福利类</t>
  </si>
  <si>
    <t>老年人能力综合评估</t>
  </si>
  <si>
    <t>东区民政局</t>
  </si>
  <si>
    <t>范华</t>
  </si>
  <si>
    <t>资金管理办法为《彩票管理条例》《彩票公益金管理办法》《民政部彩票公益金使用管理信息公开办法》《四川省民政厅福利彩票公益金使用管理信息公开办法》《四川省中央和省级财政彩票公益金支持社会福利事业资金管理办法》《攀枝花市彩票公益金管理办法》。</t>
  </si>
  <si>
    <t>西区民政局</t>
  </si>
  <si>
    <t>卢阳</t>
  </si>
  <si>
    <t>仁和区民政局</t>
  </si>
  <si>
    <t>苏建华</t>
  </si>
  <si>
    <t>盐边县民政局</t>
  </si>
  <si>
    <t>熊兴林</t>
  </si>
  <si>
    <t>米易县民政局</t>
  </si>
  <si>
    <t>沈能银</t>
  </si>
  <si>
    <t>服务补贴类项目</t>
  </si>
  <si>
    <t>攀枝花市民政局</t>
  </si>
  <si>
    <t>苟宏</t>
  </si>
  <si>
    <t>养老服务发展补助（高龄津贴）</t>
  </si>
  <si>
    <t>陈萍</t>
  </si>
  <si>
    <t>杨鑫</t>
  </si>
  <si>
    <t>养老服务发展专项资金（ 老年助餐）</t>
  </si>
  <si>
    <t>张薇薇</t>
  </si>
  <si>
    <t>省级财政养老服发展专项资金（居家养老服务集成改革试点）</t>
  </si>
  <si>
    <t>高龄津贴配套资金</t>
  </si>
  <si>
    <t>刘素君</t>
  </si>
  <si>
    <t>康养老人政府公众责任险</t>
  </si>
  <si>
    <t>老年文化艺术节</t>
  </si>
  <si>
    <t>老年人现状、需求及对策调查研究</t>
  </si>
  <si>
    <t>《攀枝花市养老机构安全规范》编制</t>
  </si>
  <si>
    <t>养老机构运营补贴</t>
  </si>
  <si>
    <t>养老机构床位责任险</t>
  </si>
  <si>
    <t>雷朝杰</t>
  </si>
  <si>
    <t>参加四川国际养老服务业暨养老产业博览会、中国（四川）康复辅助器具博览会项目</t>
  </si>
  <si>
    <t>攀枝花市“十五五”老龄事业和养老服务体系规划编制</t>
  </si>
  <si>
    <t>市社会福利院后勤保障服务项目</t>
  </si>
  <si>
    <t>市社会福利院</t>
  </si>
  <si>
    <t>李攀梅</t>
  </si>
  <si>
    <t>第九届全省民政行业职业技能竞赛（养老护理员赛项）攀枝花市代表队初选、集训、参加决赛项目</t>
  </si>
  <si>
    <t>第六届四川国际养老服务业暨养老产业博览会攀枝花分会场活动</t>
  </si>
  <si>
    <t>小计</t>
  </si>
  <si>
    <t>二、残疾人福利类</t>
  </si>
  <si>
    <t>康复辅助器具社会租赁服务试点</t>
  </si>
  <si>
    <t>潘艺文</t>
  </si>
  <si>
    <t>精神障碍社区康复服务</t>
  </si>
  <si>
    <t>方康丽</t>
  </si>
  <si>
    <t>王宗芬</t>
  </si>
  <si>
    <t>市第三人民医院</t>
  </si>
  <si>
    <t>文莉</t>
  </si>
  <si>
    <t>李晓英</t>
  </si>
  <si>
    <t>李建华</t>
  </si>
  <si>
    <t>“心灵绿洲”攀枝花市精神障碍社区康复服务微站点试点</t>
  </si>
  <si>
    <t>刘族兴</t>
  </si>
  <si>
    <t>三、儿童福利类</t>
  </si>
  <si>
    <t>“福彩圆梦·孤儿助学”工程</t>
  </si>
  <si>
    <t>尹树龙</t>
  </si>
  <si>
    <t>市儿童福利院</t>
  </si>
  <si>
    <t>杨超</t>
  </si>
  <si>
    <t>刘丽</t>
  </si>
  <si>
    <t>张海燕</t>
  </si>
  <si>
    <t>“孤儿医疗康复明天计划”</t>
  </si>
  <si>
    <t>事实无人抚养儿童助学项目</t>
  </si>
  <si>
    <t>市儿童福利院孤弃儿童后勤保障服务</t>
  </si>
  <si>
    <t>市儿童福利院社会化服务试点项目</t>
  </si>
  <si>
    <t>“为你而来·相伴成长”“阳光童行”儿童关爱保护项目</t>
  </si>
  <si>
    <t>四、社会公益类</t>
  </si>
  <si>
    <t>殡仪馆拣灰式火化炉购置</t>
  </si>
  <si>
    <t>攀枝花市殡葬服务中心</t>
  </si>
  <si>
    <t>徐邦俊</t>
  </si>
  <si>
    <t>慈善事业高质量发展试点</t>
  </si>
  <si>
    <t>姚昌怀</t>
  </si>
  <si>
    <t>王应惠</t>
  </si>
  <si>
    <t>朱枰东</t>
  </si>
  <si>
    <t>绿色惠民殡葬</t>
  </si>
  <si>
    <t>侯俊杰</t>
  </si>
  <si>
    <t>李晓庆</t>
  </si>
  <si>
    <t>陈娟</t>
  </si>
  <si>
    <t>市殡葬服务中心</t>
  </si>
  <si>
    <t>罗熠琳</t>
  </si>
  <si>
    <t>胡丹</t>
  </si>
  <si>
    <t>对口木里藏族自治县开展助学活动</t>
  </si>
  <si>
    <t>王艺蓉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</si>
</sst>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_ "/>
    <numFmt numFmtId="179" formatCode="0.000_ "/>
    <numFmt numFmtId="180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sz val="10"/>
      <name val="Times New Roman"/>
      <family val="1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8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9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19" fillId="0" borderId="0">
      <alignment vertical="center"/>
    </xf>
    <xf numFmtId="0" fontId="20" fillId="4" borderId="11">
      <alignment vertical="center"/>
    </xf>
    <xf numFmtId="0" fontId="21" fillId="5" borderId="12">
      <alignment vertical="center"/>
    </xf>
    <xf numFmtId="0" fontId="22" fillId="5" borderId="11">
      <alignment vertical="center"/>
    </xf>
    <xf numFmtId="0" fontId="23" fillId="6" borderId="13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1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tabSelected="1" workbookViewId="0">
      <selection activeCell="A1" sqref="A1:O1"/>
    </sheetView>
  </sheetViews>
  <sheetFormatPr defaultColWidth="8.8" defaultRowHeight="27.75" customHeight="1"/>
  <cols>
    <col min="1" max="1" width="10.625" style="1" customWidth="1"/>
    <col min="2" max="2" width="4.875" style="1" customWidth="1"/>
    <col min="3" max="3" width="35.25" style="3" customWidth="1"/>
    <col min="4" max="4" width="14.75" style="3" customWidth="1"/>
    <col min="5" max="5" width="9.625" style="1" customWidth="1"/>
    <col min="6" max="6" width="8.375" style="1" customWidth="1"/>
    <col min="7" max="7" width="8.25" style="1" customWidth="1"/>
    <col min="8" max="8" width="10.375" style="1" customWidth="1"/>
    <col min="9" max="9" width="9.875" style="1" customWidth="1"/>
    <col min="10" max="10" width="10.25" style="4" customWidth="1"/>
    <col min="11" max="11" width="11.5" style="4" customWidth="1"/>
    <col min="12" max="12" width="9.25" style="4" customWidth="1"/>
    <col min="13" max="13" width="9.75" style="1" customWidth="1"/>
    <col min="14" max="14" width="13.125" style="1" customWidth="1"/>
    <col min="15" max="15" width="7.75" style="1" customWidth="1"/>
    <col min="16" max="16" width="17.125" style="1" customWidth="1"/>
    <col min="17" max="39" width="9" style="1"/>
    <col min="40" max="16384" width="8.8" style="1"/>
  </cols>
  <sheetData>
    <row r="1" s="1" customFormat="1" customHeight="1" spans="1:15">
      <c r="A1" s="5" t="s">
        <v>0</v>
      </c>
      <c r="B1" s="5"/>
      <c r="C1" s="6"/>
      <c r="D1" s="6"/>
      <c r="E1" s="5"/>
      <c r="F1" s="5"/>
      <c r="G1" s="5"/>
      <c r="H1" s="5"/>
      <c r="I1" s="5"/>
      <c r="J1" s="7"/>
      <c r="K1" s="7"/>
      <c r="L1" s="7"/>
      <c r="M1" s="5"/>
      <c r="N1" s="5"/>
      <c r="O1" s="5"/>
    </row>
    <row r="2" s="1" customFormat="1" customHeight="1" spans="1:15">
      <c r="A2" s="8"/>
      <c r="B2" s="8"/>
      <c r="C2" s="9"/>
      <c r="D2" s="9"/>
      <c r="E2" s="8"/>
      <c r="F2" s="8"/>
      <c r="G2" s="8"/>
      <c r="H2" s="8"/>
      <c r="I2" s="8"/>
      <c r="J2" s="10"/>
      <c r="K2" s="10"/>
      <c r="L2" s="10"/>
      <c r="M2" s="8"/>
      <c r="N2" s="11" t="s">
        <v>1</v>
      </c>
      <c r="O2" s="8"/>
    </row>
    <row r="3" s="1" customFormat="1" ht="27" customHeight="1" spans="1:15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/>
      <c r="G3" s="12"/>
      <c r="H3" s="12"/>
      <c r="I3" s="14" t="s">
        <v>7</v>
      </c>
      <c r="J3" s="15"/>
      <c r="K3" s="15"/>
      <c r="L3" s="15"/>
      <c r="M3" s="12" t="s">
        <v>8</v>
      </c>
      <c r="N3" s="12"/>
      <c r="O3" s="16" t="s">
        <v>9</v>
      </c>
    </row>
    <row r="4" s="1" customFormat="1" ht="39" customHeight="1" spans="1:15">
      <c r="A4" s="12"/>
      <c r="B4" s="12"/>
      <c r="C4" s="13"/>
      <c r="D4" s="13"/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10</v>
      </c>
      <c r="J4" s="17" t="s">
        <v>11</v>
      </c>
      <c r="K4" s="17" t="s">
        <v>12</v>
      </c>
      <c r="L4" s="17" t="s">
        <v>13</v>
      </c>
      <c r="M4" s="18" t="s">
        <v>14</v>
      </c>
      <c r="N4" s="18" t="s">
        <v>15</v>
      </c>
      <c r="O4" s="19"/>
    </row>
    <row r="5" s="1" customFormat="1" ht="16" customHeight="1" spans="1:15">
      <c r="A5" s="12" t="s">
        <v>16</v>
      </c>
      <c r="B5" s="20">
        <v>1</v>
      </c>
      <c r="C5" s="21" t="s">
        <v>17</v>
      </c>
      <c r="D5" s="21" t="s">
        <v>18</v>
      </c>
      <c r="E5" s="22">
        <f t="shared" ref="E5:E9" si="0">SUM(F5:H5)</f>
        <v>59.45</v>
      </c>
      <c r="F5" s="22">
        <v>59.45</v>
      </c>
      <c r="G5" s="22"/>
      <c r="H5" s="22"/>
      <c r="I5" s="22">
        <f t="shared" ref="I5:I36" si="1">SUM(J5:L5)</f>
        <v>0</v>
      </c>
      <c r="J5" s="23">
        <v>0</v>
      </c>
      <c r="K5" s="23"/>
      <c r="L5" s="23"/>
      <c r="M5" s="24" t="s">
        <v>19</v>
      </c>
      <c r="N5" s="22">
        <v>17390366558</v>
      </c>
      <c r="O5" s="25" t="s">
        <v>20</v>
      </c>
    </row>
    <row r="6" s="1" customFormat="1" ht="16" customHeight="1" spans="1:15">
      <c r="A6" s="12"/>
      <c r="B6" s="20">
        <v>2</v>
      </c>
      <c r="C6" s="21" t="s">
        <v>17</v>
      </c>
      <c r="D6" s="21" t="s">
        <v>21</v>
      </c>
      <c r="E6" s="22">
        <f t="shared" si="0"/>
        <v>20.71</v>
      </c>
      <c r="F6" s="22">
        <v>20.71</v>
      </c>
      <c r="G6" s="22"/>
      <c r="H6" s="22"/>
      <c r="I6" s="22">
        <f t="shared" si="1"/>
        <v>4.12</v>
      </c>
      <c r="J6" s="23">
        <v>4.12</v>
      </c>
      <c r="K6" s="23"/>
      <c r="L6" s="23"/>
      <c r="M6" s="26" t="s">
        <v>22</v>
      </c>
      <c r="N6" s="26">
        <v>13551755672</v>
      </c>
      <c r="O6" s="27"/>
    </row>
    <row r="7" s="1" customFormat="1" ht="16" customHeight="1" spans="1:15">
      <c r="A7" s="12"/>
      <c r="B7" s="20">
        <v>3</v>
      </c>
      <c r="C7" s="21" t="s">
        <v>17</v>
      </c>
      <c r="D7" s="21" t="s">
        <v>23</v>
      </c>
      <c r="E7" s="22">
        <f t="shared" si="0"/>
        <v>31.84</v>
      </c>
      <c r="F7" s="22">
        <v>31.84</v>
      </c>
      <c r="G7" s="22"/>
      <c r="H7" s="22"/>
      <c r="I7" s="22">
        <f t="shared" si="1"/>
        <v>0</v>
      </c>
      <c r="J7" s="23">
        <v>0</v>
      </c>
      <c r="K7" s="23"/>
      <c r="L7" s="23"/>
      <c r="M7" s="26" t="s">
        <v>24</v>
      </c>
      <c r="N7" s="26">
        <v>13540505575</v>
      </c>
      <c r="O7" s="27"/>
    </row>
    <row r="8" s="1" customFormat="1" ht="16" customHeight="1" spans="1:15">
      <c r="A8" s="12"/>
      <c r="B8" s="20">
        <v>4</v>
      </c>
      <c r="C8" s="28" t="s">
        <v>17</v>
      </c>
      <c r="D8" s="28" t="s">
        <v>25</v>
      </c>
      <c r="E8" s="22">
        <f t="shared" si="0"/>
        <v>22</v>
      </c>
      <c r="F8" s="29">
        <v>22</v>
      </c>
      <c r="G8" s="22"/>
      <c r="H8" s="22"/>
      <c r="I8" s="22">
        <f t="shared" si="1"/>
        <v>22</v>
      </c>
      <c r="J8" s="23">
        <v>22</v>
      </c>
      <c r="K8" s="23"/>
      <c r="L8" s="23"/>
      <c r="M8" s="30" t="s">
        <v>26</v>
      </c>
      <c r="N8" s="30">
        <v>13882375346</v>
      </c>
      <c r="O8" s="27"/>
    </row>
    <row r="9" s="1" customFormat="1" ht="16" customHeight="1" spans="1:15">
      <c r="A9" s="12"/>
      <c r="B9" s="20">
        <v>5</v>
      </c>
      <c r="C9" s="28" t="s">
        <v>17</v>
      </c>
      <c r="D9" s="28" t="s">
        <v>27</v>
      </c>
      <c r="E9" s="22">
        <f t="shared" si="0"/>
        <v>27</v>
      </c>
      <c r="F9" s="29">
        <v>27</v>
      </c>
      <c r="G9" s="22"/>
      <c r="H9" s="22"/>
      <c r="I9" s="22">
        <f t="shared" si="1"/>
        <v>27</v>
      </c>
      <c r="J9" s="23">
        <v>27</v>
      </c>
      <c r="K9" s="23"/>
      <c r="L9" s="23"/>
      <c r="M9" s="30" t="s">
        <v>28</v>
      </c>
      <c r="N9" s="30">
        <v>13882333654</v>
      </c>
      <c r="O9" s="27"/>
    </row>
    <row r="10" s="1" customFormat="1" ht="16" customHeight="1" spans="1:15">
      <c r="A10" s="12"/>
      <c r="B10" s="20">
        <v>6</v>
      </c>
      <c r="C10" s="28" t="s">
        <v>29</v>
      </c>
      <c r="D10" s="28" t="s">
        <v>30</v>
      </c>
      <c r="E10" s="22">
        <f t="shared" ref="E10:E24" si="2">SUM(G10:H10)</f>
        <v>292.5</v>
      </c>
      <c r="F10" s="31"/>
      <c r="G10" s="29">
        <v>292.5</v>
      </c>
      <c r="H10" s="22"/>
      <c r="I10" s="22">
        <f t="shared" si="1"/>
        <v>0</v>
      </c>
      <c r="J10" s="23"/>
      <c r="K10" s="23">
        <v>0</v>
      </c>
      <c r="L10" s="23"/>
      <c r="M10" s="30" t="s">
        <v>31</v>
      </c>
      <c r="N10" s="30">
        <v>13982365033</v>
      </c>
      <c r="O10" s="27"/>
    </row>
    <row r="11" s="1" customFormat="1" ht="16" customHeight="1" spans="1:15">
      <c r="A11" s="12"/>
      <c r="B11" s="20">
        <v>7</v>
      </c>
      <c r="C11" s="28" t="s">
        <v>32</v>
      </c>
      <c r="D11" s="32" t="s">
        <v>18</v>
      </c>
      <c r="E11" s="22">
        <f t="shared" si="2"/>
        <v>16.25</v>
      </c>
      <c r="F11" s="31"/>
      <c r="G11" s="29">
        <v>16.25</v>
      </c>
      <c r="H11" s="22"/>
      <c r="I11" s="22">
        <f t="shared" si="1"/>
        <v>16.25</v>
      </c>
      <c r="J11" s="23"/>
      <c r="K11" s="23">
        <v>16.25</v>
      </c>
      <c r="L11" s="23"/>
      <c r="M11" s="26" t="s">
        <v>33</v>
      </c>
      <c r="N11" s="26">
        <v>3933997</v>
      </c>
      <c r="O11" s="27"/>
    </row>
    <row r="12" s="1" customFormat="1" ht="16" customHeight="1" spans="1:15">
      <c r="A12" s="12"/>
      <c r="B12" s="20">
        <v>8</v>
      </c>
      <c r="C12" s="28" t="s">
        <v>32</v>
      </c>
      <c r="D12" s="32" t="s">
        <v>21</v>
      </c>
      <c r="E12" s="22">
        <f t="shared" si="2"/>
        <v>7.05</v>
      </c>
      <c r="F12" s="31"/>
      <c r="G12" s="29">
        <v>7.05</v>
      </c>
      <c r="H12" s="22"/>
      <c r="I12" s="22">
        <f t="shared" si="1"/>
        <v>7.05</v>
      </c>
      <c r="J12" s="23"/>
      <c r="K12" s="29">
        <v>7.05</v>
      </c>
      <c r="L12" s="23"/>
      <c r="M12" s="22" t="s">
        <v>34</v>
      </c>
      <c r="N12" s="22">
        <v>18284151356</v>
      </c>
      <c r="O12" s="27"/>
    </row>
    <row r="13" s="1" customFormat="1" ht="16" customHeight="1" spans="1:15">
      <c r="A13" s="12"/>
      <c r="B13" s="20">
        <v>9</v>
      </c>
      <c r="C13" s="28" t="s">
        <v>32</v>
      </c>
      <c r="D13" s="32" t="s">
        <v>23</v>
      </c>
      <c r="E13" s="22">
        <f t="shared" si="2"/>
        <v>9.2</v>
      </c>
      <c r="F13" s="31"/>
      <c r="G13" s="29">
        <v>9.2</v>
      </c>
      <c r="H13" s="22"/>
      <c r="I13" s="22">
        <f t="shared" si="1"/>
        <v>9.2</v>
      </c>
      <c r="J13" s="23"/>
      <c r="K13" s="23">
        <v>9.2</v>
      </c>
      <c r="L13" s="23"/>
      <c r="M13" s="26" t="s">
        <v>24</v>
      </c>
      <c r="N13" s="26">
        <v>13540505575</v>
      </c>
      <c r="O13" s="27"/>
    </row>
    <row r="14" s="1" customFormat="1" ht="16" customHeight="1" spans="1:15">
      <c r="A14" s="12"/>
      <c r="B14" s="20">
        <v>10</v>
      </c>
      <c r="C14" s="28" t="s">
        <v>29</v>
      </c>
      <c r="D14" s="28" t="s">
        <v>25</v>
      </c>
      <c r="E14" s="22">
        <f t="shared" si="2"/>
        <v>74</v>
      </c>
      <c r="F14" s="31"/>
      <c r="G14" s="29">
        <v>74</v>
      </c>
      <c r="H14" s="22"/>
      <c r="I14" s="22">
        <f t="shared" si="1"/>
        <v>12.5</v>
      </c>
      <c r="J14" s="23"/>
      <c r="K14" s="23">
        <v>12.5</v>
      </c>
      <c r="L14" s="23"/>
      <c r="M14" s="24" t="s">
        <v>26</v>
      </c>
      <c r="N14" s="22">
        <v>13882375346</v>
      </c>
      <c r="O14" s="27"/>
    </row>
    <row r="15" s="1" customFormat="1" ht="16" customHeight="1" spans="1:15">
      <c r="A15" s="12"/>
      <c r="B15" s="20">
        <v>11</v>
      </c>
      <c r="C15" s="28" t="s">
        <v>29</v>
      </c>
      <c r="D15" s="28" t="s">
        <v>27</v>
      </c>
      <c r="E15" s="22">
        <f t="shared" si="2"/>
        <v>87</v>
      </c>
      <c r="F15" s="31"/>
      <c r="G15" s="29">
        <v>87</v>
      </c>
      <c r="H15" s="22"/>
      <c r="I15" s="22">
        <f t="shared" si="1"/>
        <v>87</v>
      </c>
      <c r="J15" s="23"/>
      <c r="K15" s="23">
        <v>87</v>
      </c>
      <c r="L15" s="23"/>
      <c r="M15" s="30" t="s">
        <v>28</v>
      </c>
      <c r="N15" s="30">
        <v>13882333654</v>
      </c>
      <c r="O15" s="27"/>
    </row>
    <row r="16" s="1" customFormat="1" ht="16" customHeight="1" spans="1:15">
      <c r="A16" s="12"/>
      <c r="B16" s="20">
        <v>12</v>
      </c>
      <c r="C16" s="28" t="s">
        <v>35</v>
      </c>
      <c r="D16" s="32" t="s">
        <v>18</v>
      </c>
      <c r="E16" s="22">
        <f t="shared" si="2"/>
        <v>6.8</v>
      </c>
      <c r="F16" s="31"/>
      <c r="G16" s="29">
        <v>6.8</v>
      </c>
      <c r="H16" s="22"/>
      <c r="I16" s="22">
        <f t="shared" si="1"/>
        <v>0</v>
      </c>
      <c r="J16" s="23"/>
      <c r="K16" s="23">
        <v>0</v>
      </c>
      <c r="L16" s="23"/>
      <c r="M16" s="26" t="s">
        <v>36</v>
      </c>
      <c r="N16" s="26">
        <v>3886002</v>
      </c>
      <c r="O16" s="27"/>
    </row>
    <row r="17" s="1" customFormat="1" ht="16" customHeight="1" spans="1:15">
      <c r="A17" s="12"/>
      <c r="B17" s="20">
        <v>13</v>
      </c>
      <c r="C17" s="28" t="s">
        <v>35</v>
      </c>
      <c r="D17" s="32" t="s">
        <v>21</v>
      </c>
      <c r="E17" s="22">
        <f t="shared" si="2"/>
        <v>6.8</v>
      </c>
      <c r="F17" s="31"/>
      <c r="G17" s="29">
        <v>6.8</v>
      </c>
      <c r="H17" s="22"/>
      <c r="I17" s="22">
        <f t="shared" si="1"/>
        <v>0</v>
      </c>
      <c r="J17" s="23"/>
      <c r="K17" s="23">
        <v>0</v>
      </c>
      <c r="L17" s="23"/>
      <c r="M17" s="26" t="s">
        <v>22</v>
      </c>
      <c r="N17" s="26">
        <v>13551755672</v>
      </c>
      <c r="O17" s="27"/>
    </row>
    <row r="18" s="1" customFormat="1" ht="16" customHeight="1" spans="1:15">
      <c r="A18" s="12"/>
      <c r="B18" s="20">
        <v>14</v>
      </c>
      <c r="C18" s="28" t="s">
        <v>35</v>
      </c>
      <c r="D18" s="28" t="s">
        <v>23</v>
      </c>
      <c r="E18" s="22">
        <f t="shared" si="2"/>
        <v>13.6</v>
      </c>
      <c r="F18" s="31"/>
      <c r="G18" s="29">
        <v>13.6</v>
      </c>
      <c r="H18" s="22"/>
      <c r="I18" s="22">
        <f t="shared" si="1"/>
        <v>0</v>
      </c>
      <c r="J18" s="23"/>
      <c r="K18" s="23">
        <v>0</v>
      </c>
      <c r="L18" s="23"/>
      <c r="M18" s="26" t="s">
        <v>24</v>
      </c>
      <c r="N18" s="26">
        <v>13540505575</v>
      </c>
      <c r="O18" s="27"/>
    </row>
    <row r="19" s="1" customFormat="1" ht="16" customHeight="1" spans="1:15">
      <c r="A19" s="12"/>
      <c r="B19" s="20">
        <v>15</v>
      </c>
      <c r="C19" s="28" t="s">
        <v>35</v>
      </c>
      <c r="D19" s="28" t="s">
        <v>27</v>
      </c>
      <c r="E19" s="22">
        <f t="shared" si="2"/>
        <v>6.8</v>
      </c>
      <c r="F19" s="31"/>
      <c r="G19" s="29">
        <v>6.8</v>
      </c>
      <c r="H19" s="22"/>
      <c r="I19" s="22">
        <f t="shared" si="1"/>
        <v>0</v>
      </c>
      <c r="J19" s="23"/>
      <c r="K19" s="23">
        <v>0</v>
      </c>
      <c r="L19" s="23"/>
      <c r="M19" s="30" t="s">
        <v>28</v>
      </c>
      <c r="N19" s="30">
        <v>13882333654</v>
      </c>
      <c r="O19" s="27"/>
    </row>
    <row r="20" s="1" customFormat="1" ht="29" customHeight="1" spans="1:15">
      <c r="A20" s="12"/>
      <c r="B20" s="20">
        <v>16</v>
      </c>
      <c r="C20" s="28" t="s">
        <v>37</v>
      </c>
      <c r="D20" s="28" t="s">
        <v>23</v>
      </c>
      <c r="E20" s="22">
        <f t="shared" si="2"/>
        <v>800</v>
      </c>
      <c r="F20" s="31"/>
      <c r="G20" s="29">
        <v>800</v>
      </c>
      <c r="H20" s="22"/>
      <c r="I20" s="22">
        <f t="shared" si="1"/>
        <v>0</v>
      </c>
      <c r="J20" s="23"/>
      <c r="K20" s="23">
        <v>0</v>
      </c>
      <c r="L20" s="23"/>
      <c r="M20" s="26" t="s">
        <v>24</v>
      </c>
      <c r="N20" s="26">
        <v>13540505575</v>
      </c>
      <c r="O20" s="27"/>
    </row>
    <row r="21" s="1" customFormat="1" ht="16" customHeight="1" spans="1:15">
      <c r="A21" s="12"/>
      <c r="B21" s="20">
        <v>17</v>
      </c>
      <c r="C21" s="33" t="s">
        <v>38</v>
      </c>
      <c r="D21" s="28" t="s">
        <v>18</v>
      </c>
      <c r="E21" s="22">
        <f t="shared" si="2"/>
        <v>280.98</v>
      </c>
      <c r="F21" s="22"/>
      <c r="G21" s="22"/>
      <c r="H21" s="22">
        <v>280.98</v>
      </c>
      <c r="I21" s="22">
        <f t="shared" si="1"/>
        <v>280.98</v>
      </c>
      <c r="J21" s="23"/>
      <c r="K21" s="23"/>
      <c r="L21" s="22">
        <v>280.98</v>
      </c>
      <c r="M21" s="26" t="s">
        <v>33</v>
      </c>
      <c r="N21" s="26">
        <v>13018119003</v>
      </c>
      <c r="O21" s="27"/>
    </row>
    <row r="22" s="1" customFormat="1" ht="16" customHeight="1" spans="1:15">
      <c r="A22" s="12"/>
      <c r="B22" s="20">
        <v>18</v>
      </c>
      <c r="C22" s="33" t="s">
        <v>38</v>
      </c>
      <c r="D22" s="28" t="s">
        <v>21</v>
      </c>
      <c r="E22" s="22">
        <f t="shared" si="2"/>
        <v>120.71</v>
      </c>
      <c r="F22" s="22"/>
      <c r="G22" s="22"/>
      <c r="H22" s="22">
        <v>120.71</v>
      </c>
      <c r="I22" s="22">
        <f t="shared" si="1"/>
        <v>120.71</v>
      </c>
      <c r="J22" s="23"/>
      <c r="K22" s="23"/>
      <c r="L22" s="22">
        <v>120.71</v>
      </c>
      <c r="M22" s="26" t="s">
        <v>34</v>
      </c>
      <c r="N22" s="22">
        <v>18284151356</v>
      </c>
      <c r="O22" s="27"/>
    </row>
    <row r="23" s="1" customFormat="1" ht="16" customHeight="1" spans="1:15">
      <c r="A23" s="12"/>
      <c r="B23" s="20">
        <v>19</v>
      </c>
      <c r="C23" s="33" t="s">
        <v>38</v>
      </c>
      <c r="D23" s="28" t="s">
        <v>23</v>
      </c>
      <c r="E23" s="22">
        <f t="shared" si="2"/>
        <v>155.08</v>
      </c>
      <c r="F23" s="22"/>
      <c r="G23" s="22"/>
      <c r="H23" s="22">
        <v>155.08</v>
      </c>
      <c r="I23" s="22">
        <f t="shared" si="1"/>
        <v>155.08</v>
      </c>
      <c r="J23" s="23"/>
      <c r="K23" s="23"/>
      <c r="L23" s="22">
        <v>155.08</v>
      </c>
      <c r="M23" s="22" t="s">
        <v>39</v>
      </c>
      <c r="N23" s="22">
        <v>18982341756</v>
      </c>
      <c r="O23" s="27"/>
    </row>
    <row r="24" s="1" customFormat="1" ht="16" customHeight="1" spans="1:15">
      <c r="A24" s="12"/>
      <c r="B24" s="20">
        <v>20</v>
      </c>
      <c r="C24" s="33" t="s">
        <v>40</v>
      </c>
      <c r="D24" s="28" t="s">
        <v>30</v>
      </c>
      <c r="E24" s="22">
        <f t="shared" si="2"/>
        <v>30</v>
      </c>
      <c r="F24" s="22"/>
      <c r="G24" s="22"/>
      <c r="H24" s="22">
        <v>30</v>
      </c>
      <c r="I24" s="22">
        <f t="shared" si="1"/>
        <v>30</v>
      </c>
      <c r="J24" s="23"/>
      <c r="K24" s="23"/>
      <c r="L24" s="23">
        <v>30</v>
      </c>
      <c r="M24" s="30" t="s">
        <v>31</v>
      </c>
      <c r="N24" s="30">
        <v>13982365033</v>
      </c>
      <c r="O24" s="27"/>
    </row>
    <row r="25" s="1" customFormat="1" ht="16" customHeight="1" spans="1:15">
      <c r="A25" s="12"/>
      <c r="B25" s="20">
        <v>21</v>
      </c>
      <c r="C25" s="33" t="s">
        <v>41</v>
      </c>
      <c r="D25" s="28" t="s">
        <v>30</v>
      </c>
      <c r="E25" s="22">
        <f t="shared" ref="E25:E27" si="3">SUM(F25:H25)</f>
        <v>13.5005</v>
      </c>
      <c r="F25" s="22"/>
      <c r="G25" s="22"/>
      <c r="H25" s="34">
        <v>13.5005</v>
      </c>
      <c r="I25" s="22">
        <f t="shared" si="1"/>
        <v>13.5</v>
      </c>
      <c r="J25" s="23"/>
      <c r="K25" s="23"/>
      <c r="L25" s="35">
        <v>13.5</v>
      </c>
      <c r="M25" s="30" t="s">
        <v>31</v>
      </c>
      <c r="N25" s="30">
        <v>13982365033</v>
      </c>
      <c r="O25" s="27"/>
    </row>
    <row r="26" s="1" customFormat="1" ht="16" customHeight="1" spans="1:15">
      <c r="A26" s="12"/>
      <c r="B26" s="20">
        <v>22</v>
      </c>
      <c r="C26" s="33" t="s">
        <v>42</v>
      </c>
      <c r="D26" s="28" t="s">
        <v>30</v>
      </c>
      <c r="E26" s="22">
        <f t="shared" si="3"/>
        <v>3.5</v>
      </c>
      <c r="F26" s="22"/>
      <c r="G26" s="22"/>
      <c r="H26" s="36">
        <v>3.5</v>
      </c>
      <c r="I26" s="22">
        <f t="shared" si="1"/>
        <v>3.25</v>
      </c>
      <c r="J26" s="23"/>
      <c r="K26" s="23"/>
      <c r="L26" s="35">
        <v>3.25</v>
      </c>
      <c r="M26" s="30" t="s">
        <v>31</v>
      </c>
      <c r="N26" s="30">
        <v>13982365033</v>
      </c>
      <c r="O26" s="27"/>
    </row>
    <row r="27" s="1" customFormat="1" ht="24" customHeight="1" spans="1:15">
      <c r="A27" s="12"/>
      <c r="B27" s="20">
        <v>23</v>
      </c>
      <c r="C27" s="33" t="s">
        <v>43</v>
      </c>
      <c r="D27" s="28" t="s">
        <v>30</v>
      </c>
      <c r="E27" s="22">
        <f t="shared" si="3"/>
        <v>3</v>
      </c>
      <c r="F27" s="22"/>
      <c r="G27" s="22"/>
      <c r="H27" s="36">
        <v>3</v>
      </c>
      <c r="I27" s="22">
        <f t="shared" si="1"/>
        <v>3</v>
      </c>
      <c r="J27" s="23"/>
      <c r="K27" s="23"/>
      <c r="L27" s="35">
        <v>3</v>
      </c>
      <c r="M27" s="30" t="s">
        <v>31</v>
      </c>
      <c r="N27" s="30">
        <v>13982365033</v>
      </c>
      <c r="O27" s="37"/>
    </row>
    <row r="28" s="1" customFormat="1" ht="16" customHeight="1" spans="1:15">
      <c r="A28" s="12"/>
      <c r="B28" s="20">
        <v>24</v>
      </c>
      <c r="C28" s="33" t="s">
        <v>44</v>
      </c>
      <c r="D28" s="28" t="s">
        <v>18</v>
      </c>
      <c r="E28" s="38">
        <v>13.692</v>
      </c>
      <c r="F28" s="39"/>
      <c r="G28" s="39"/>
      <c r="H28" s="38">
        <v>13.692</v>
      </c>
      <c r="I28" s="22">
        <f t="shared" si="1"/>
        <v>13.69</v>
      </c>
      <c r="J28" s="40"/>
      <c r="K28" s="40"/>
      <c r="L28" s="38">
        <v>13.69</v>
      </c>
      <c r="M28" s="26" t="s">
        <v>36</v>
      </c>
      <c r="N28" s="26">
        <v>3886002</v>
      </c>
      <c r="O28" s="37"/>
    </row>
    <row r="29" s="1" customFormat="1" ht="16" customHeight="1" spans="1:15">
      <c r="A29" s="12"/>
      <c r="B29" s="20">
        <v>25</v>
      </c>
      <c r="C29" s="33" t="s">
        <v>45</v>
      </c>
      <c r="D29" s="28" t="s">
        <v>18</v>
      </c>
      <c r="E29" s="41">
        <v>0.059</v>
      </c>
      <c r="F29" s="39"/>
      <c r="G29" s="39"/>
      <c r="H29" s="41">
        <v>0.059</v>
      </c>
      <c r="I29" s="22">
        <f t="shared" si="1"/>
        <v>0.059</v>
      </c>
      <c r="J29" s="40"/>
      <c r="K29" s="40"/>
      <c r="L29" s="41">
        <v>0.059</v>
      </c>
      <c r="M29" s="26" t="s">
        <v>36</v>
      </c>
      <c r="N29" s="26">
        <v>3886002</v>
      </c>
      <c r="O29" s="37"/>
    </row>
    <row r="30" s="1" customFormat="1" ht="16" customHeight="1" spans="1:15">
      <c r="A30" s="12"/>
      <c r="B30" s="20">
        <v>26</v>
      </c>
      <c r="C30" s="33" t="s">
        <v>45</v>
      </c>
      <c r="D30" s="28" t="s">
        <v>21</v>
      </c>
      <c r="E30" s="38">
        <v>1.2575</v>
      </c>
      <c r="F30" s="39"/>
      <c r="G30" s="39"/>
      <c r="H30" s="38">
        <v>1.2575</v>
      </c>
      <c r="I30" s="22">
        <f t="shared" si="1"/>
        <v>0.22</v>
      </c>
      <c r="J30" s="40"/>
      <c r="K30" s="40"/>
      <c r="L30" s="42">
        <v>0.22</v>
      </c>
      <c r="M30" s="26" t="s">
        <v>22</v>
      </c>
      <c r="N30" s="26">
        <v>13551755672</v>
      </c>
      <c r="O30" s="37"/>
    </row>
    <row r="31" s="1" customFormat="1" ht="16" customHeight="1" spans="1:15">
      <c r="A31" s="12"/>
      <c r="B31" s="20">
        <v>27</v>
      </c>
      <c r="C31" s="33" t="s">
        <v>45</v>
      </c>
      <c r="D31" s="28" t="s">
        <v>23</v>
      </c>
      <c r="E31" s="38">
        <v>4.83</v>
      </c>
      <c r="F31" s="39"/>
      <c r="G31" s="39"/>
      <c r="H31" s="38">
        <v>4.83</v>
      </c>
      <c r="I31" s="22">
        <f t="shared" si="1"/>
        <v>0</v>
      </c>
      <c r="J31" s="40"/>
      <c r="K31" s="40"/>
      <c r="L31" s="40">
        <v>0</v>
      </c>
      <c r="M31" s="26" t="s">
        <v>46</v>
      </c>
      <c r="N31" s="26">
        <v>13882318086</v>
      </c>
      <c r="O31" s="37"/>
    </row>
    <row r="32" s="1" customFormat="1" ht="38" customHeight="1" spans="1:15">
      <c r="A32" s="12"/>
      <c r="B32" s="20">
        <v>28</v>
      </c>
      <c r="C32" s="33" t="s">
        <v>47</v>
      </c>
      <c r="D32" s="28" t="s">
        <v>30</v>
      </c>
      <c r="E32" s="22">
        <f t="shared" ref="E32:E36" si="4">SUM(G32:H32)</f>
        <v>73.208</v>
      </c>
      <c r="F32" s="39"/>
      <c r="G32" s="39"/>
      <c r="H32" s="38">
        <v>73.208</v>
      </c>
      <c r="I32" s="22">
        <f t="shared" si="1"/>
        <v>0</v>
      </c>
      <c r="J32" s="40"/>
      <c r="K32" s="40"/>
      <c r="L32" s="40">
        <v>0</v>
      </c>
      <c r="M32" s="30" t="s">
        <v>31</v>
      </c>
      <c r="N32" s="30">
        <v>13982365033</v>
      </c>
      <c r="O32" s="37"/>
    </row>
    <row r="33" s="2" customFormat="1" ht="25" customHeight="1" spans="1:16">
      <c r="A33" s="12"/>
      <c r="B33" s="20">
        <v>29</v>
      </c>
      <c r="C33" s="43" t="s">
        <v>48</v>
      </c>
      <c r="D33" s="28" t="s">
        <v>30</v>
      </c>
      <c r="E33" s="22">
        <f t="shared" si="4"/>
        <v>29</v>
      </c>
      <c r="F33" s="44"/>
      <c r="G33" s="44"/>
      <c r="H33" s="45">
        <v>29</v>
      </c>
      <c r="I33" s="22">
        <f t="shared" si="1"/>
        <v>0</v>
      </c>
      <c r="J33" s="46"/>
      <c r="K33" s="46"/>
      <c r="L33" s="46">
        <v>0</v>
      </c>
      <c r="M33" s="30" t="s">
        <v>31</v>
      </c>
      <c r="N33" s="30">
        <v>13982365033</v>
      </c>
      <c r="O33" s="37"/>
    </row>
    <row r="34" s="2" customFormat="1" ht="26" customHeight="1" spans="1:16">
      <c r="A34" s="12"/>
      <c r="B34" s="20">
        <v>30</v>
      </c>
      <c r="C34" s="43" t="s">
        <v>49</v>
      </c>
      <c r="D34" s="28" t="s">
        <v>50</v>
      </c>
      <c r="E34" s="22">
        <f t="shared" si="4"/>
        <v>29</v>
      </c>
      <c r="F34" s="44"/>
      <c r="G34" s="44"/>
      <c r="H34" s="45">
        <v>29</v>
      </c>
      <c r="I34" s="22">
        <f t="shared" si="1"/>
        <v>28.9</v>
      </c>
      <c r="J34" s="46"/>
      <c r="K34" s="46"/>
      <c r="L34" s="46">
        <v>28.9</v>
      </c>
      <c r="M34" s="30" t="s">
        <v>51</v>
      </c>
      <c r="N34" s="30">
        <v>15228594085</v>
      </c>
      <c r="O34" s="37"/>
    </row>
    <row r="35" s="2" customFormat="1" ht="37" customHeight="1" spans="1:16">
      <c r="A35" s="12"/>
      <c r="B35" s="20">
        <v>31</v>
      </c>
      <c r="C35" s="43" t="s">
        <v>52</v>
      </c>
      <c r="D35" s="28" t="s">
        <v>30</v>
      </c>
      <c r="E35" s="22">
        <f t="shared" si="4"/>
        <v>1.9374</v>
      </c>
      <c r="F35" s="44"/>
      <c r="G35" s="44"/>
      <c r="H35" s="38">
        <v>1.9374</v>
      </c>
      <c r="I35" s="22">
        <f t="shared" si="1"/>
        <v>0</v>
      </c>
      <c r="J35" s="46"/>
      <c r="K35" s="46"/>
      <c r="L35" s="46">
        <v>0</v>
      </c>
      <c r="M35" s="30" t="s">
        <v>31</v>
      </c>
      <c r="N35" s="30">
        <v>13982365033</v>
      </c>
      <c r="O35" s="37"/>
    </row>
    <row r="36" s="2" customFormat="1" ht="31" customHeight="1" spans="1:16">
      <c r="A36" s="12"/>
      <c r="B36" s="20">
        <v>32</v>
      </c>
      <c r="C36" s="43" t="s">
        <v>53</v>
      </c>
      <c r="D36" s="28" t="s">
        <v>30</v>
      </c>
      <c r="E36" s="22">
        <f t="shared" si="4"/>
        <v>78</v>
      </c>
      <c r="F36" s="44"/>
      <c r="G36" s="44"/>
      <c r="H36" s="45">
        <v>78</v>
      </c>
      <c r="I36" s="22">
        <f t="shared" si="1"/>
        <v>0</v>
      </c>
      <c r="J36" s="46"/>
      <c r="K36" s="46"/>
      <c r="L36" s="46">
        <v>0</v>
      </c>
      <c r="M36" s="30" t="s">
        <v>31</v>
      </c>
      <c r="N36" s="30">
        <v>13982365033</v>
      </c>
      <c r="O36" s="37"/>
    </row>
    <row r="37" s="2" customFormat="1" ht="16" customHeight="1" spans="1:16">
      <c r="A37" s="12"/>
      <c r="B37" s="12" t="s">
        <v>54</v>
      </c>
      <c r="C37" s="47"/>
      <c r="D37" s="47"/>
      <c r="E37" s="44">
        <f t="shared" ref="E37:L37" si="5">SUM(E5:E36)</f>
        <v>2318.7544</v>
      </c>
      <c r="F37" s="44">
        <f t="shared" si="5"/>
        <v>161</v>
      </c>
      <c r="G37" s="44">
        <f t="shared" si="5"/>
        <v>1320</v>
      </c>
      <c r="H37" s="44">
        <f t="shared" si="5"/>
        <v>837.7544</v>
      </c>
      <c r="I37" s="44">
        <f t="shared" si="5"/>
        <v>834.509</v>
      </c>
      <c r="J37" s="46">
        <f t="shared" si="5"/>
        <v>53.12</v>
      </c>
      <c r="K37" s="46">
        <f t="shared" si="5"/>
        <v>132</v>
      </c>
      <c r="L37" s="46">
        <f t="shared" si="5"/>
        <v>649.389</v>
      </c>
      <c r="M37" s="48"/>
      <c r="N37" s="18"/>
      <c r="O37" s="37"/>
    </row>
    <row r="38" s="1" customFormat="1" ht="16" customHeight="1" spans="1:16">
      <c r="A38" s="12" t="s">
        <v>55</v>
      </c>
      <c r="B38" s="20">
        <v>1</v>
      </c>
      <c r="C38" s="28" t="s">
        <v>56</v>
      </c>
      <c r="D38" s="28" t="s">
        <v>30</v>
      </c>
      <c r="E38" s="22">
        <f t="shared" ref="E38:E45" si="6">SUM(F38:H38)</f>
        <v>100</v>
      </c>
      <c r="F38" s="22"/>
      <c r="G38" s="29">
        <v>100</v>
      </c>
      <c r="H38" s="22"/>
      <c r="I38" s="22">
        <f t="shared" ref="I38:I45" si="7">SUM(J38:L38)</f>
        <v>5.07</v>
      </c>
      <c r="J38" s="23"/>
      <c r="K38" s="23">
        <v>5.07</v>
      </c>
      <c r="L38" s="23"/>
      <c r="M38" s="24" t="s">
        <v>57</v>
      </c>
      <c r="N38" s="22">
        <v>18782355309</v>
      </c>
      <c r="O38" s="37"/>
    </row>
    <row r="39" s="1" customFormat="1" ht="16" customHeight="1" spans="1:16">
      <c r="A39" s="12"/>
      <c r="B39" s="20">
        <v>2</v>
      </c>
      <c r="C39" s="28" t="s">
        <v>58</v>
      </c>
      <c r="D39" s="32" t="s">
        <v>18</v>
      </c>
      <c r="E39" s="22">
        <f t="shared" si="6"/>
        <v>62</v>
      </c>
      <c r="F39" s="22"/>
      <c r="G39" s="29">
        <v>62</v>
      </c>
      <c r="H39" s="22"/>
      <c r="I39" s="22">
        <f t="shared" si="7"/>
        <v>7.16</v>
      </c>
      <c r="J39" s="23"/>
      <c r="K39" s="23">
        <v>7.16</v>
      </c>
      <c r="L39" s="23"/>
      <c r="M39" s="24" t="s">
        <v>59</v>
      </c>
      <c r="N39" s="22">
        <v>3933886</v>
      </c>
      <c r="O39" s="37"/>
    </row>
    <row r="40" s="1" customFormat="1" ht="16" customHeight="1" spans="1:16">
      <c r="A40" s="12"/>
      <c r="B40" s="20">
        <v>3</v>
      </c>
      <c r="C40" s="28" t="s">
        <v>58</v>
      </c>
      <c r="D40" s="32" t="s">
        <v>21</v>
      </c>
      <c r="E40" s="22">
        <f t="shared" si="6"/>
        <v>31</v>
      </c>
      <c r="F40" s="22"/>
      <c r="G40" s="29">
        <v>31</v>
      </c>
      <c r="H40" s="22"/>
      <c r="I40" s="22">
        <f t="shared" si="7"/>
        <v>0</v>
      </c>
      <c r="J40" s="23"/>
      <c r="K40" s="23">
        <v>0</v>
      </c>
      <c r="L40" s="23"/>
      <c r="M40" s="26" t="s">
        <v>60</v>
      </c>
      <c r="N40" s="22">
        <v>13547637575</v>
      </c>
      <c r="O40" s="37"/>
      <c r="P40" s="49"/>
    </row>
    <row r="41" s="1" customFormat="1" ht="16" customHeight="1" spans="1:16">
      <c r="A41" s="12"/>
      <c r="B41" s="20">
        <v>4</v>
      </c>
      <c r="C41" s="28" t="s">
        <v>58</v>
      </c>
      <c r="D41" s="32" t="s">
        <v>23</v>
      </c>
      <c r="E41" s="22">
        <f t="shared" si="6"/>
        <v>31</v>
      </c>
      <c r="F41" s="22"/>
      <c r="G41" s="29">
        <v>31</v>
      </c>
      <c r="H41" s="22"/>
      <c r="I41" s="22">
        <f t="shared" si="7"/>
        <v>0</v>
      </c>
      <c r="J41" s="23"/>
      <c r="K41" s="23">
        <v>0</v>
      </c>
      <c r="L41" s="23"/>
      <c r="M41" s="26" t="s">
        <v>60</v>
      </c>
      <c r="N41" s="22">
        <v>13547637575</v>
      </c>
      <c r="O41" s="37"/>
      <c r="P41" s="49"/>
    </row>
    <row r="42" s="1" customFormat="1" ht="16" customHeight="1" spans="1:16">
      <c r="A42" s="12"/>
      <c r="B42" s="20">
        <v>5</v>
      </c>
      <c r="C42" s="28" t="s">
        <v>58</v>
      </c>
      <c r="D42" s="28" t="s">
        <v>61</v>
      </c>
      <c r="E42" s="22">
        <f t="shared" si="6"/>
        <v>25</v>
      </c>
      <c r="F42" s="22"/>
      <c r="G42" s="29">
        <v>25</v>
      </c>
      <c r="H42" s="22"/>
      <c r="I42" s="22">
        <f t="shared" si="7"/>
        <v>0</v>
      </c>
      <c r="J42" s="23"/>
      <c r="K42" s="23"/>
      <c r="L42" s="23"/>
      <c r="M42" s="50" t="s">
        <v>62</v>
      </c>
      <c r="N42" s="26">
        <v>18982321206</v>
      </c>
      <c r="O42" s="37"/>
      <c r="P42" s="27"/>
    </row>
    <row r="43" s="1" customFormat="1" ht="16" customHeight="1" spans="1:16">
      <c r="A43" s="12"/>
      <c r="B43" s="20">
        <v>6</v>
      </c>
      <c r="C43" s="28" t="s">
        <v>58</v>
      </c>
      <c r="D43" s="28" t="s">
        <v>25</v>
      </c>
      <c r="E43" s="22">
        <f t="shared" si="6"/>
        <v>28</v>
      </c>
      <c r="F43" s="39"/>
      <c r="G43" s="29">
        <v>28</v>
      </c>
      <c r="H43" s="39"/>
      <c r="I43" s="22">
        <f t="shared" si="7"/>
        <v>7.64</v>
      </c>
      <c r="J43" s="40"/>
      <c r="K43" s="40">
        <v>7.64</v>
      </c>
      <c r="L43" s="40"/>
      <c r="M43" s="24" t="s">
        <v>63</v>
      </c>
      <c r="N43" s="22">
        <v>13982314917</v>
      </c>
      <c r="O43" s="37"/>
    </row>
    <row r="44" s="1" customFormat="1" ht="16" customHeight="1" spans="1:16">
      <c r="A44" s="12"/>
      <c r="B44" s="20">
        <v>7</v>
      </c>
      <c r="C44" s="28" t="s">
        <v>58</v>
      </c>
      <c r="D44" s="28" t="s">
        <v>27</v>
      </c>
      <c r="E44" s="22">
        <f t="shared" si="6"/>
        <v>51</v>
      </c>
      <c r="F44" s="39"/>
      <c r="G44" s="29">
        <v>51</v>
      </c>
      <c r="H44" s="39"/>
      <c r="I44" s="22">
        <f t="shared" si="7"/>
        <v>0</v>
      </c>
      <c r="J44" s="40"/>
      <c r="K44" s="40">
        <v>0</v>
      </c>
      <c r="L44" s="40"/>
      <c r="M44" s="30" t="s">
        <v>64</v>
      </c>
      <c r="N44" s="30">
        <v>13982352786</v>
      </c>
      <c r="O44" s="37"/>
    </row>
    <row r="45" s="1" customFormat="1" ht="30" customHeight="1" spans="1:16">
      <c r="A45" s="12"/>
      <c r="B45" s="20">
        <v>8</v>
      </c>
      <c r="C45" s="43" t="s">
        <v>65</v>
      </c>
      <c r="D45" s="43" t="s">
        <v>30</v>
      </c>
      <c r="E45" s="22">
        <f t="shared" si="6"/>
        <v>8</v>
      </c>
      <c r="F45" s="39"/>
      <c r="G45" s="39"/>
      <c r="H45" s="39">
        <v>8</v>
      </c>
      <c r="I45" s="22">
        <f t="shared" si="7"/>
        <v>4</v>
      </c>
      <c r="J45" s="40"/>
      <c r="K45" s="40"/>
      <c r="L45" s="40">
        <v>4</v>
      </c>
      <c r="M45" s="24" t="s">
        <v>66</v>
      </c>
      <c r="N45" s="22">
        <v>15328999662</v>
      </c>
      <c r="O45" s="37"/>
    </row>
    <row r="46" s="2" customFormat="1" ht="16" customHeight="1" spans="1:16">
      <c r="A46" s="12"/>
      <c r="B46" s="12" t="s">
        <v>54</v>
      </c>
      <c r="C46" s="47"/>
      <c r="D46" s="47"/>
      <c r="E46" s="44">
        <f t="shared" ref="E46:L46" si="8">SUM(E38:E45)</f>
        <v>336</v>
      </c>
      <c r="F46" s="44">
        <f>SUM(F38:F42)</f>
        <v>0</v>
      </c>
      <c r="G46" s="44">
        <f t="shared" si="8"/>
        <v>328</v>
      </c>
      <c r="H46" s="44">
        <f t="shared" si="8"/>
        <v>8</v>
      </c>
      <c r="I46" s="44">
        <f t="shared" si="8"/>
        <v>23.87</v>
      </c>
      <c r="J46" s="46">
        <f t="shared" si="8"/>
        <v>0</v>
      </c>
      <c r="K46" s="46">
        <f t="shared" si="8"/>
        <v>19.87</v>
      </c>
      <c r="L46" s="46">
        <f t="shared" si="8"/>
        <v>4</v>
      </c>
      <c r="M46" s="48"/>
      <c r="N46" s="18"/>
      <c r="O46" s="37"/>
    </row>
    <row r="47" s="1" customFormat="1" ht="16" customHeight="1" spans="1:16">
      <c r="A47" s="18" t="s">
        <v>67</v>
      </c>
      <c r="B47" s="20">
        <v>1</v>
      </c>
      <c r="C47" s="28" t="s">
        <v>68</v>
      </c>
      <c r="D47" s="21" t="s">
        <v>21</v>
      </c>
      <c r="E47" s="22">
        <f t="shared" ref="E47:E61" si="9">H47+G47+F47</f>
        <v>7</v>
      </c>
      <c r="F47" s="22">
        <v>7</v>
      </c>
      <c r="G47" s="22"/>
      <c r="H47" s="22"/>
      <c r="I47" s="22">
        <f t="shared" ref="I47:I58" si="10">SUM(J47:L47)</f>
        <v>5.83</v>
      </c>
      <c r="J47" s="51">
        <v>5.83</v>
      </c>
      <c r="K47" s="23"/>
      <c r="L47" s="23"/>
      <c r="M47" s="26" t="s">
        <v>60</v>
      </c>
      <c r="N47" s="22">
        <v>13547637575</v>
      </c>
      <c r="O47" s="37"/>
    </row>
    <row r="48" s="1" customFormat="1" ht="16" customHeight="1" spans="1:16">
      <c r="A48" s="18"/>
      <c r="B48" s="20">
        <v>2</v>
      </c>
      <c r="C48" s="28" t="s">
        <v>68</v>
      </c>
      <c r="D48" s="21" t="s">
        <v>23</v>
      </c>
      <c r="E48" s="22">
        <f t="shared" si="9"/>
        <v>8</v>
      </c>
      <c r="F48" s="22">
        <v>8</v>
      </c>
      <c r="G48" s="22"/>
      <c r="H48" s="22"/>
      <c r="I48" s="22">
        <f t="shared" si="10"/>
        <v>8</v>
      </c>
      <c r="J48" s="23">
        <v>8</v>
      </c>
      <c r="K48" s="23"/>
      <c r="L48" s="23"/>
      <c r="M48" s="24" t="s">
        <v>69</v>
      </c>
      <c r="N48" s="22">
        <v>15196515805</v>
      </c>
      <c r="O48" s="37"/>
    </row>
    <row r="49" s="1" customFormat="1" ht="16" customHeight="1" spans="1:15">
      <c r="A49" s="18"/>
      <c r="B49" s="20">
        <v>3</v>
      </c>
      <c r="C49" s="28" t="s">
        <v>68</v>
      </c>
      <c r="D49" s="21" t="s">
        <v>70</v>
      </c>
      <c r="E49" s="22">
        <f t="shared" si="9"/>
        <v>5</v>
      </c>
      <c r="F49" s="22">
        <v>5</v>
      </c>
      <c r="G49" s="22"/>
      <c r="H49" s="22"/>
      <c r="I49" s="22">
        <f t="shared" si="10"/>
        <v>4</v>
      </c>
      <c r="J49" s="23">
        <v>4</v>
      </c>
      <c r="K49" s="23"/>
      <c r="L49" s="23"/>
      <c r="M49" s="24" t="s">
        <v>71</v>
      </c>
      <c r="N49" s="22">
        <v>18281211349</v>
      </c>
      <c r="O49" s="37"/>
    </row>
    <row r="50" s="1" customFormat="1" ht="16" customHeight="1" spans="1:15">
      <c r="A50" s="18"/>
      <c r="B50" s="20">
        <v>4</v>
      </c>
      <c r="C50" s="28" t="s">
        <v>68</v>
      </c>
      <c r="D50" s="28" t="s">
        <v>25</v>
      </c>
      <c r="E50" s="22">
        <f t="shared" si="9"/>
        <v>9</v>
      </c>
      <c r="F50" s="22">
        <v>9</v>
      </c>
      <c r="G50" s="22"/>
      <c r="H50" s="22"/>
      <c r="I50" s="22">
        <f t="shared" si="10"/>
        <v>9</v>
      </c>
      <c r="J50" s="23">
        <v>9</v>
      </c>
      <c r="K50" s="23"/>
      <c r="L50" s="23"/>
      <c r="M50" s="24" t="s">
        <v>72</v>
      </c>
      <c r="N50" s="22">
        <v>13808148559</v>
      </c>
      <c r="O50" s="37"/>
    </row>
    <row r="51" s="1" customFormat="1" ht="16" customHeight="1" spans="1:15">
      <c r="A51" s="18"/>
      <c r="B51" s="20">
        <v>5</v>
      </c>
      <c r="C51" s="28" t="s">
        <v>68</v>
      </c>
      <c r="D51" s="28" t="s">
        <v>27</v>
      </c>
      <c r="E51" s="22">
        <f t="shared" si="9"/>
        <v>11</v>
      </c>
      <c r="F51" s="1">
        <v>11</v>
      </c>
      <c r="G51" s="22"/>
      <c r="H51" s="22"/>
      <c r="I51" s="22">
        <f t="shared" si="10"/>
        <v>3.5</v>
      </c>
      <c r="J51" s="23">
        <v>3.5</v>
      </c>
      <c r="K51" s="23"/>
      <c r="L51" s="23"/>
      <c r="M51" s="22" t="s">
        <v>73</v>
      </c>
      <c r="N51" s="22">
        <v>18809190363</v>
      </c>
      <c r="O51" s="37"/>
    </row>
    <row r="52" s="1" customFormat="1" ht="16" customHeight="1" spans="1:15">
      <c r="A52" s="18"/>
      <c r="B52" s="20">
        <v>6</v>
      </c>
      <c r="C52" s="28" t="s">
        <v>74</v>
      </c>
      <c r="D52" s="21" t="s">
        <v>70</v>
      </c>
      <c r="E52" s="22">
        <f t="shared" si="9"/>
        <v>37</v>
      </c>
      <c r="F52" s="22">
        <v>37</v>
      </c>
      <c r="G52" s="22"/>
      <c r="H52" s="22"/>
      <c r="I52" s="22">
        <f t="shared" si="10"/>
        <v>22.57</v>
      </c>
      <c r="J52" s="23">
        <v>22.57</v>
      </c>
      <c r="K52" s="23"/>
      <c r="L52" s="23"/>
      <c r="M52" s="24" t="s">
        <v>71</v>
      </c>
      <c r="N52" s="22">
        <v>18281211349</v>
      </c>
      <c r="O52" s="37"/>
    </row>
    <row r="53" s="1" customFormat="1" ht="16" customHeight="1" spans="1:15">
      <c r="A53" s="18"/>
      <c r="B53" s="20">
        <v>7</v>
      </c>
      <c r="C53" s="28" t="s">
        <v>74</v>
      </c>
      <c r="D53" s="28" t="s">
        <v>25</v>
      </c>
      <c r="E53" s="22">
        <f t="shared" si="9"/>
        <v>2</v>
      </c>
      <c r="F53" s="22">
        <v>2</v>
      </c>
      <c r="G53" s="22"/>
      <c r="H53" s="22"/>
      <c r="I53" s="22">
        <f t="shared" si="10"/>
        <v>1.48</v>
      </c>
      <c r="J53" s="23"/>
      <c r="K53" s="23">
        <v>1.48</v>
      </c>
      <c r="L53" s="23"/>
      <c r="M53" s="24" t="s">
        <v>72</v>
      </c>
      <c r="N53" s="22">
        <v>13808148559</v>
      </c>
      <c r="O53" s="37"/>
    </row>
    <row r="54" s="1" customFormat="1" ht="16" customHeight="1" spans="1:15">
      <c r="A54" s="18"/>
      <c r="B54" s="20">
        <v>8</v>
      </c>
      <c r="C54" s="28" t="s">
        <v>74</v>
      </c>
      <c r="D54" s="28" t="s">
        <v>27</v>
      </c>
      <c r="E54" s="22">
        <f t="shared" si="9"/>
        <v>1</v>
      </c>
      <c r="F54" s="22">
        <v>1</v>
      </c>
      <c r="G54" s="22"/>
      <c r="H54" s="22"/>
      <c r="I54" s="22">
        <f t="shared" si="10"/>
        <v>1</v>
      </c>
      <c r="J54" s="23">
        <v>1</v>
      </c>
      <c r="K54" s="23"/>
      <c r="L54" s="23"/>
      <c r="M54" s="30" t="s">
        <v>73</v>
      </c>
      <c r="N54" s="30">
        <v>18809190363</v>
      </c>
      <c r="O54" s="37"/>
    </row>
    <row r="55" s="1" customFormat="1" ht="16" customHeight="1" spans="1:15">
      <c r="A55" s="18"/>
      <c r="B55" s="20">
        <v>9</v>
      </c>
      <c r="C55" s="28" t="s">
        <v>75</v>
      </c>
      <c r="D55" s="32" t="s">
        <v>21</v>
      </c>
      <c r="E55" s="22">
        <f t="shared" si="9"/>
        <v>0.3</v>
      </c>
      <c r="F55" s="22"/>
      <c r="G55" s="29">
        <v>0.3</v>
      </c>
      <c r="H55" s="22"/>
      <c r="I55" s="22">
        <f t="shared" si="10"/>
        <v>0.3</v>
      </c>
      <c r="J55" s="23"/>
      <c r="K55" s="22">
        <v>0.3</v>
      </c>
      <c r="L55" s="23"/>
      <c r="M55" s="26" t="s">
        <v>60</v>
      </c>
      <c r="N55" s="22">
        <v>13547637575</v>
      </c>
      <c r="O55" s="37"/>
    </row>
    <row r="56" s="1" customFormat="1" ht="16" customHeight="1" spans="1:15">
      <c r="A56" s="18"/>
      <c r="B56" s="20">
        <v>10</v>
      </c>
      <c r="C56" s="28" t="s">
        <v>75</v>
      </c>
      <c r="D56" s="28" t="s">
        <v>23</v>
      </c>
      <c r="E56" s="22">
        <f t="shared" si="9"/>
        <v>0.7</v>
      </c>
      <c r="F56" s="22"/>
      <c r="G56" s="29">
        <v>0.7</v>
      </c>
      <c r="H56" s="22"/>
      <c r="I56" s="22">
        <f t="shared" si="10"/>
        <v>0</v>
      </c>
      <c r="J56" s="23"/>
      <c r="K56" s="23">
        <v>0</v>
      </c>
      <c r="L56" s="23"/>
      <c r="M56" s="24" t="s">
        <v>69</v>
      </c>
      <c r="N56" s="22">
        <v>15196515805</v>
      </c>
      <c r="O56" s="37"/>
    </row>
    <row r="57" s="1" customFormat="1" ht="16" customHeight="1" spans="1:15">
      <c r="A57" s="18"/>
      <c r="B57" s="20">
        <v>11</v>
      </c>
      <c r="C57" s="28" t="s">
        <v>75</v>
      </c>
      <c r="D57" s="28" t="s">
        <v>25</v>
      </c>
      <c r="E57" s="22">
        <f t="shared" si="9"/>
        <v>1</v>
      </c>
      <c r="F57" s="22"/>
      <c r="G57" s="29">
        <v>1</v>
      </c>
      <c r="H57" s="22"/>
      <c r="I57" s="22">
        <f t="shared" si="10"/>
        <v>1</v>
      </c>
      <c r="J57" s="23"/>
      <c r="K57" s="23">
        <v>1</v>
      </c>
      <c r="L57" s="23"/>
      <c r="M57" s="24" t="s">
        <v>72</v>
      </c>
      <c r="N57" s="22">
        <v>13808148559</v>
      </c>
      <c r="O57" s="37"/>
    </row>
    <row r="58" s="1" customFormat="1" ht="16" customHeight="1" spans="1:15">
      <c r="A58" s="18"/>
      <c r="B58" s="20">
        <v>12</v>
      </c>
      <c r="C58" s="28" t="s">
        <v>75</v>
      </c>
      <c r="D58" s="28" t="s">
        <v>27</v>
      </c>
      <c r="E58" s="22">
        <f t="shared" si="9"/>
        <v>1</v>
      </c>
      <c r="F58" s="22"/>
      <c r="G58" s="29">
        <v>1</v>
      </c>
      <c r="H58" s="22"/>
      <c r="I58" s="22">
        <f t="shared" si="10"/>
        <v>0</v>
      </c>
      <c r="J58" s="23"/>
      <c r="K58" s="23">
        <v>0</v>
      </c>
      <c r="L58" s="23"/>
      <c r="M58" s="22" t="s">
        <v>73</v>
      </c>
      <c r="N58" s="22">
        <v>18809190363</v>
      </c>
      <c r="O58" s="37"/>
    </row>
    <row r="59" s="1" customFormat="1" ht="16" customHeight="1" spans="1:15">
      <c r="A59" s="18"/>
      <c r="B59" s="20">
        <v>13</v>
      </c>
      <c r="C59" s="43" t="s">
        <v>76</v>
      </c>
      <c r="D59" s="43" t="s">
        <v>70</v>
      </c>
      <c r="E59" s="22">
        <f t="shared" si="9"/>
        <v>98.2</v>
      </c>
      <c r="F59" s="22"/>
      <c r="G59" s="22"/>
      <c r="H59" s="36">
        <f>49.1*2</f>
        <v>98.2</v>
      </c>
      <c r="I59" s="22">
        <f>SUM(J59:M59)</f>
        <v>65.5</v>
      </c>
      <c r="J59" s="23"/>
      <c r="K59" s="35"/>
      <c r="L59" s="35">
        <v>65.5</v>
      </c>
      <c r="M59" s="26" t="s">
        <v>71</v>
      </c>
      <c r="N59" s="26">
        <v>18281211349</v>
      </c>
      <c r="O59" s="37"/>
    </row>
    <row r="60" s="1" customFormat="1" ht="21" customHeight="1" spans="1:15">
      <c r="A60" s="18"/>
      <c r="B60" s="20">
        <v>14</v>
      </c>
      <c r="C60" s="43" t="s">
        <v>77</v>
      </c>
      <c r="D60" s="43" t="s">
        <v>70</v>
      </c>
      <c r="E60" s="22">
        <f t="shared" si="9"/>
        <v>6.35</v>
      </c>
      <c r="F60" s="22"/>
      <c r="G60" s="22"/>
      <c r="H60" s="35">
        <v>6.35</v>
      </c>
      <c r="I60" s="22">
        <v>2.22</v>
      </c>
      <c r="J60" s="23"/>
      <c r="K60" s="35"/>
      <c r="L60" s="35">
        <v>2.2157</v>
      </c>
      <c r="M60" s="26" t="s">
        <v>71</v>
      </c>
      <c r="N60" s="26">
        <v>18281211349</v>
      </c>
      <c r="O60" s="37"/>
    </row>
    <row r="61" s="1" customFormat="1" ht="25" customHeight="1" spans="1:15">
      <c r="A61" s="18"/>
      <c r="B61" s="20">
        <v>15</v>
      </c>
      <c r="C61" s="43" t="s">
        <v>78</v>
      </c>
      <c r="D61" s="28" t="s">
        <v>30</v>
      </c>
      <c r="E61" s="22">
        <f t="shared" si="9"/>
        <v>4</v>
      </c>
      <c r="F61" s="22"/>
      <c r="G61" s="22"/>
      <c r="H61" s="45">
        <v>4</v>
      </c>
      <c r="I61" s="22">
        <f t="shared" ref="I61:I74" si="11">SUM(J61:L61)</f>
        <v>0</v>
      </c>
      <c r="J61" s="23"/>
      <c r="K61" s="23"/>
      <c r="L61" s="23">
        <v>0</v>
      </c>
      <c r="M61" s="24" t="s">
        <v>57</v>
      </c>
      <c r="N61" s="22">
        <v>18782355309</v>
      </c>
      <c r="O61" s="37"/>
    </row>
    <row r="62" s="2" customFormat="1" ht="16" customHeight="1" spans="1:15">
      <c r="A62" s="18"/>
      <c r="B62" s="12" t="s">
        <v>54</v>
      </c>
      <c r="C62" s="47"/>
      <c r="D62" s="47"/>
      <c r="E62" s="44">
        <f t="shared" ref="E62:L62" si="12">SUM(E47:E61)</f>
        <v>191.55</v>
      </c>
      <c r="F62" s="44">
        <f t="shared" si="12"/>
        <v>80</v>
      </c>
      <c r="G62" s="44">
        <f t="shared" si="12"/>
        <v>3</v>
      </c>
      <c r="H62" s="44">
        <f t="shared" si="12"/>
        <v>108.55</v>
      </c>
      <c r="I62" s="44">
        <f t="shared" si="12"/>
        <v>124.4</v>
      </c>
      <c r="J62" s="46">
        <f t="shared" si="12"/>
        <v>53.9</v>
      </c>
      <c r="K62" s="46">
        <f t="shared" si="12"/>
        <v>2.78</v>
      </c>
      <c r="L62" s="46">
        <f t="shared" si="12"/>
        <v>67.7157</v>
      </c>
      <c r="M62" s="48"/>
      <c r="N62" s="18"/>
      <c r="O62" s="52"/>
    </row>
    <row r="63" s="1" customFormat="1" ht="16" customHeight="1" spans="1:15">
      <c r="A63" s="16" t="s">
        <v>79</v>
      </c>
      <c r="B63" s="20">
        <v>1</v>
      </c>
      <c r="C63" s="21" t="s">
        <v>80</v>
      </c>
      <c r="D63" s="21" t="s">
        <v>81</v>
      </c>
      <c r="E63" s="22">
        <f t="shared" ref="E63:E73" si="13">SUM(F63:H63)</f>
        <v>200</v>
      </c>
      <c r="F63" s="22">
        <v>200</v>
      </c>
      <c r="G63" s="22"/>
      <c r="H63" s="22"/>
      <c r="I63" s="22">
        <f t="shared" si="11"/>
        <v>0</v>
      </c>
      <c r="J63" s="23">
        <v>0</v>
      </c>
      <c r="K63" s="23"/>
      <c r="L63" s="23"/>
      <c r="M63" s="53" t="s">
        <v>82</v>
      </c>
      <c r="N63" s="26">
        <v>18982306786</v>
      </c>
      <c r="O63" s="37"/>
    </row>
    <row r="64" s="1" customFormat="1" ht="16" customHeight="1" spans="1:15">
      <c r="A64" s="54"/>
      <c r="B64" s="20">
        <v>2</v>
      </c>
      <c r="C64" s="28" t="s">
        <v>83</v>
      </c>
      <c r="D64" s="32" t="s">
        <v>21</v>
      </c>
      <c r="E64" s="22">
        <f t="shared" si="13"/>
        <v>120</v>
      </c>
      <c r="F64" s="22"/>
      <c r="G64" s="29">
        <v>120</v>
      </c>
      <c r="H64" s="22"/>
      <c r="I64" s="22">
        <f>SUM(J64:M64)</f>
        <v>89.27</v>
      </c>
      <c r="J64" s="23"/>
      <c r="K64" s="29">
        <v>89.27</v>
      </c>
      <c r="L64" s="31"/>
      <c r="M64" s="26" t="s">
        <v>84</v>
      </c>
      <c r="N64" s="26">
        <v>18048432835</v>
      </c>
      <c r="O64" s="37"/>
    </row>
    <row r="65" s="1" customFormat="1" ht="16" customHeight="1" spans="1:15">
      <c r="A65" s="54"/>
      <c r="B65" s="20">
        <v>3</v>
      </c>
      <c r="C65" s="28" t="s">
        <v>83</v>
      </c>
      <c r="D65" s="32" t="s">
        <v>23</v>
      </c>
      <c r="E65" s="22">
        <f t="shared" si="13"/>
        <v>120</v>
      </c>
      <c r="F65" s="22"/>
      <c r="G65" s="29">
        <v>120</v>
      </c>
      <c r="H65" s="22"/>
      <c r="I65" s="22">
        <f>SUM(J65:M65)</f>
        <v>74.4</v>
      </c>
      <c r="J65" s="23"/>
      <c r="K65" s="29">
        <v>74.4</v>
      </c>
      <c r="L65" s="31"/>
      <c r="M65" s="26" t="s">
        <v>85</v>
      </c>
      <c r="N65" s="26">
        <v>13882319232</v>
      </c>
      <c r="O65" s="37"/>
    </row>
    <row r="66" s="1" customFormat="1" ht="16" customHeight="1" spans="1:15">
      <c r="A66" s="54"/>
      <c r="B66" s="20">
        <v>4</v>
      </c>
      <c r="C66" s="28" t="s">
        <v>83</v>
      </c>
      <c r="D66" s="28" t="s">
        <v>25</v>
      </c>
      <c r="E66" s="22">
        <f t="shared" si="13"/>
        <v>120</v>
      </c>
      <c r="F66" s="22"/>
      <c r="G66" s="29">
        <v>120</v>
      </c>
      <c r="H66" s="22"/>
      <c r="I66" s="22">
        <f t="shared" si="11"/>
        <v>49.26</v>
      </c>
      <c r="J66" s="23"/>
      <c r="K66" s="23">
        <v>49.26</v>
      </c>
      <c r="L66" s="23"/>
      <c r="M66" s="24" t="s">
        <v>86</v>
      </c>
      <c r="N66" s="22">
        <v>18281280420</v>
      </c>
      <c r="O66" s="37"/>
    </row>
    <row r="67" s="1" customFormat="1" ht="16" customHeight="1" spans="1:15">
      <c r="A67" s="54"/>
      <c r="B67" s="20">
        <v>5</v>
      </c>
      <c r="C67" s="28" t="s">
        <v>83</v>
      </c>
      <c r="D67" s="28" t="s">
        <v>27</v>
      </c>
      <c r="E67" s="22">
        <f t="shared" si="13"/>
        <v>120</v>
      </c>
      <c r="F67" s="22"/>
      <c r="G67" s="29">
        <v>120</v>
      </c>
      <c r="H67" s="22"/>
      <c r="I67" s="22">
        <f t="shared" si="11"/>
        <v>35.54</v>
      </c>
      <c r="J67" s="23"/>
      <c r="K67" s="23">
        <v>35.54</v>
      </c>
      <c r="L67" s="23"/>
      <c r="M67" s="22" t="s">
        <v>73</v>
      </c>
      <c r="N67" s="22">
        <v>18809190363</v>
      </c>
      <c r="O67" s="37"/>
    </row>
    <row r="68" s="1" customFormat="1" ht="16" customHeight="1" spans="1:15">
      <c r="A68" s="54"/>
      <c r="B68" s="20">
        <v>6</v>
      </c>
      <c r="C68" s="28" t="s">
        <v>87</v>
      </c>
      <c r="D68" s="32" t="s">
        <v>18</v>
      </c>
      <c r="E68" s="22">
        <f t="shared" si="13"/>
        <v>100.36</v>
      </c>
      <c r="F68" s="22"/>
      <c r="G68" s="29">
        <v>67.46</v>
      </c>
      <c r="H68" s="22">
        <v>32.9</v>
      </c>
      <c r="I68" s="22">
        <f t="shared" si="11"/>
        <v>96.46</v>
      </c>
      <c r="J68" s="23"/>
      <c r="K68" s="26">
        <v>67.46</v>
      </c>
      <c r="L68" s="26">
        <v>29</v>
      </c>
      <c r="M68" s="26" t="s">
        <v>88</v>
      </c>
      <c r="N68" s="26">
        <v>18782330834</v>
      </c>
      <c r="O68" s="37"/>
    </row>
    <row r="69" s="1" customFormat="1" ht="16" customHeight="1" spans="1:15">
      <c r="A69" s="54"/>
      <c r="B69" s="20">
        <v>7</v>
      </c>
      <c r="C69" s="28" t="s">
        <v>87</v>
      </c>
      <c r="D69" s="32" t="s">
        <v>21</v>
      </c>
      <c r="E69" s="22">
        <f t="shared" si="13"/>
        <v>50.98</v>
      </c>
      <c r="F69" s="22"/>
      <c r="G69" s="29">
        <v>34.08</v>
      </c>
      <c r="H69" s="55">
        <f>15+1.9</f>
        <v>16.9</v>
      </c>
      <c r="I69" s="22">
        <f t="shared" si="11"/>
        <v>16.9</v>
      </c>
      <c r="J69" s="23"/>
      <c r="K69" s="26">
        <v>0</v>
      </c>
      <c r="L69" s="26">
        <v>16.9</v>
      </c>
      <c r="M69" s="26" t="s">
        <v>89</v>
      </c>
      <c r="N69" s="26">
        <v>15182707113</v>
      </c>
      <c r="O69" s="37"/>
    </row>
    <row r="70" s="1" customFormat="1" ht="16" customHeight="1" spans="1:15">
      <c r="A70" s="54"/>
      <c r="B70" s="20">
        <v>8</v>
      </c>
      <c r="C70" s="28" t="s">
        <v>87</v>
      </c>
      <c r="D70" s="32" t="s">
        <v>23</v>
      </c>
      <c r="E70" s="22">
        <f t="shared" si="13"/>
        <v>32.16</v>
      </c>
      <c r="F70" s="22"/>
      <c r="G70" s="29">
        <v>22.16</v>
      </c>
      <c r="H70" s="55">
        <v>10</v>
      </c>
      <c r="I70" s="22">
        <f t="shared" si="11"/>
        <v>32.16</v>
      </c>
      <c r="J70" s="23"/>
      <c r="K70" s="26">
        <v>22.16</v>
      </c>
      <c r="L70" s="26">
        <v>10</v>
      </c>
      <c r="M70" s="26" t="s">
        <v>90</v>
      </c>
      <c r="N70" s="26">
        <v>13982383262</v>
      </c>
      <c r="O70" s="37"/>
    </row>
    <row r="71" s="1" customFormat="1" ht="16" customHeight="1" spans="1:15">
      <c r="A71" s="54"/>
      <c r="B71" s="20">
        <v>9</v>
      </c>
      <c r="C71" s="28" t="s">
        <v>87</v>
      </c>
      <c r="D71" s="32" t="s">
        <v>91</v>
      </c>
      <c r="E71" s="22">
        <f t="shared" si="13"/>
        <v>26.3</v>
      </c>
      <c r="F71" s="22"/>
      <c r="G71" s="29">
        <v>0.3</v>
      </c>
      <c r="H71" s="55">
        <v>26</v>
      </c>
      <c r="I71" s="22">
        <f t="shared" si="11"/>
        <v>24.4</v>
      </c>
      <c r="J71" s="23"/>
      <c r="K71" s="26">
        <v>0.3</v>
      </c>
      <c r="L71" s="26">
        <v>24.1</v>
      </c>
      <c r="M71" s="53" t="s">
        <v>82</v>
      </c>
      <c r="N71" s="26">
        <v>18982306786</v>
      </c>
      <c r="O71" s="37"/>
    </row>
    <row r="72" s="1" customFormat="1" ht="16" customHeight="1" spans="1:15">
      <c r="A72" s="54"/>
      <c r="B72" s="20">
        <v>10</v>
      </c>
      <c r="C72" s="28" t="s">
        <v>87</v>
      </c>
      <c r="D72" s="28" t="s">
        <v>25</v>
      </c>
      <c r="E72" s="22">
        <f t="shared" si="13"/>
        <v>21</v>
      </c>
      <c r="F72" s="22"/>
      <c r="G72" s="29">
        <v>21</v>
      </c>
      <c r="H72" s="22"/>
      <c r="I72" s="22">
        <f t="shared" si="11"/>
        <v>12.31</v>
      </c>
      <c r="J72" s="23"/>
      <c r="K72" s="26">
        <v>12.31</v>
      </c>
      <c r="L72" s="26">
        <v>0</v>
      </c>
      <c r="M72" s="53" t="s">
        <v>92</v>
      </c>
      <c r="N72" s="26">
        <v>13037717936</v>
      </c>
      <c r="O72" s="37"/>
    </row>
    <row r="73" s="1" customFormat="1" ht="16" customHeight="1" spans="1:15">
      <c r="A73" s="54"/>
      <c r="B73" s="20">
        <v>11</v>
      </c>
      <c r="C73" s="28" t="s">
        <v>87</v>
      </c>
      <c r="D73" s="28" t="s">
        <v>27</v>
      </c>
      <c r="E73" s="22">
        <f t="shared" si="13"/>
        <v>24</v>
      </c>
      <c r="F73" s="22"/>
      <c r="G73" s="29">
        <v>24</v>
      </c>
      <c r="H73" s="22"/>
      <c r="I73" s="22">
        <f t="shared" si="11"/>
        <v>19.88</v>
      </c>
      <c r="J73" s="23"/>
      <c r="K73" s="26">
        <v>19.88</v>
      </c>
      <c r="L73" s="26">
        <v>0</v>
      </c>
      <c r="M73" s="53" t="s">
        <v>93</v>
      </c>
      <c r="N73" s="26">
        <v>13982392620</v>
      </c>
      <c r="O73" s="37"/>
    </row>
    <row r="74" s="1" customFormat="1" ht="16" customHeight="1" spans="1:15">
      <c r="A74" s="54"/>
      <c r="B74" s="20">
        <v>12</v>
      </c>
      <c r="C74" s="43" t="s">
        <v>94</v>
      </c>
      <c r="D74" s="43" t="s">
        <v>30</v>
      </c>
      <c r="E74" s="39">
        <v>15</v>
      </c>
      <c r="F74" s="39"/>
      <c r="G74" s="35"/>
      <c r="H74" s="39">
        <v>15</v>
      </c>
      <c r="I74" s="22">
        <f t="shared" si="11"/>
        <v>10</v>
      </c>
      <c r="J74" s="40"/>
      <c r="K74" s="40"/>
      <c r="L74" s="40">
        <v>10</v>
      </c>
      <c r="M74" s="24" t="s">
        <v>95</v>
      </c>
      <c r="N74" s="22">
        <v>13340710818</v>
      </c>
      <c r="O74" s="37"/>
    </row>
    <row r="75" s="2" customFormat="1" ht="16" customHeight="1" spans="1:15">
      <c r="A75" s="54"/>
      <c r="B75" s="12" t="s">
        <v>54</v>
      </c>
      <c r="C75" s="47"/>
      <c r="D75" s="47"/>
      <c r="E75" s="44">
        <f t="shared" ref="E75:L75" si="14">SUM(E63:E74)</f>
        <v>949.8</v>
      </c>
      <c r="F75" s="44">
        <f>SUM(F63:F73)</f>
        <v>200</v>
      </c>
      <c r="G75" s="44">
        <f>SUM(G63:G73)</f>
        <v>649</v>
      </c>
      <c r="H75" s="44">
        <f>SUM(H67:H74)</f>
        <v>100.8</v>
      </c>
      <c r="I75" s="44">
        <f t="shared" si="14"/>
        <v>460.58</v>
      </c>
      <c r="J75" s="46">
        <f t="shared" si="14"/>
        <v>0</v>
      </c>
      <c r="K75" s="46">
        <f t="shared" si="14"/>
        <v>370.58</v>
      </c>
      <c r="L75" s="46">
        <f t="shared" si="14"/>
        <v>90</v>
      </c>
      <c r="M75" s="48"/>
      <c r="N75" s="18"/>
      <c r="O75" s="56"/>
    </row>
    <row r="76" s="1" customFormat="1" ht="26" customHeight="1" spans="1:15">
      <c r="A76" s="57" t="s">
        <v>10</v>
      </c>
      <c r="B76" s="14"/>
      <c r="C76" s="58"/>
      <c r="D76" s="59"/>
      <c r="E76" s="60">
        <f t="shared" ref="E76:L76" si="15">SUM(E37,E46,E62,E75)</f>
        <v>3796.1044</v>
      </c>
      <c r="F76" s="60">
        <f t="shared" si="15"/>
        <v>441</v>
      </c>
      <c r="G76" s="60">
        <f t="shared" si="15"/>
        <v>2300</v>
      </c>
      <c r="H76" s="60">
        <f t="shared" si="15"/>
        <v>1055.1044</v>
      </c>
      <c r="I76" s="60">
        <f t="shared" si="15"/>
        <v>1443.359</v>
      </c>
      <c r="J76" s="61">
        <f t="shared" si="15"/>
        <v>107.02</v>
      </c>
      <c r="K76" s="61">
        <f t="shared" si="15"/>
        <v>525.23</v>
      </c>
      <c r="L76" s="61">
        <f t="shared" si="15"/>
        <v>811.1047</v>
      </c>
      <c r="M76" s="60"/>
      <c r="N76" s="60"/>
      <c r="O76" s="60"/>
    </row>
  </sheetData>
  <mergeCells count="19">
    <mergeCell ref="A1:O1"/>
    <mergeCell ref="E3:H3"/>
    <mergeCell ref="I3:L3"/>
    <mergeCell ref="M3:N3"/>
    <mergeCell ref="B37:D37"/>
    <mergeCell ref="B46:D46"/>
    <mergeCell ref="B62:D62"/>
    <mergeCell ref="B75:D75"/>
    <mergeCell ref="A76:D76"/>
    <mergeCell ref="A3:A4"/>
    <mergeCell ref="A5:A37"/>
    <mergeCell ref="A38:A46"/>
    <mergeCell ref="A47:A62"/>
    <mergeCell ref="A63:A75"/>
    <mergeCell ref="B3:B4"/>
    <mergeCell ref="C3:C4"/>
    <mergeCell ref="D3:D4"/>
    <mergeCell ref="O3:O4"/>
    <mergeCell ref="O5:O7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2026-06-12T10:12:00Z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08344E8B0AF746A28450E0FECFCBCF00_12</vt:lpwstr>
  </property>
  <property fmtid="{D5CDD505-2E9C-101B-9397-08002B2CF9AE}" pid="4" name="CalculationRule">
    <vt:i4>0</vt:i4>
  </property>
</Properties>
</file>